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ШАЛЕНИЙ 2025 РІК!!!!!!!!\ОЗДОРОВЛЕННЯ 2025\ЗВІТИ\Держдіти планові показники\ВІДПОВІДЬ НА ДЕРЖДІТИ\"/>
    </mc:Choice>
  </mc:AlternateContent>
  <xr:revisionPtr revIDLastSave="0" documentId="13_ncr:1_{ED6F42CA-C22F-477F-AC3E-D46A7B759036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чисельність" sheetId="18" r:id="rId1"/>
    <sheet name="пільгові" sheetId="4" r:id="rId2"/>
    <sheet name="мережа" sheetId="2" r:id="rId3"/>
    <sheet name="фінансування" sheetId="10" r:id="rId4"/>
  </sheets>
  <definedNames>
    <definedName name="_xlnm.Print_Area" localSheetId="1">пільгові!$A$1:$J$31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0" l="1"/>
  <c r="N13" i="18"/>
  <c r="L13" i="18"/>
  <c r="J13" i="18"/>
  <c r="H13" i="18"/>
  <c r="E13" i="18"/>
  <c r="F13" i="18" s="1"/>
  <c r="C13" i="18"/>
  <c r="B12" i="10" s="1"/>
  <c r="C6" i="4"/>
  <c r="B6" i="4"/>
  <c r="J30" i="4"/>
  <c r="G30" i="4"/>
  <c r="D12" i="10" l="1"/>
  <c r="D13" i="18"/>
  <c r="G12" i="10"/>
  <c r="J12" i="10"/>
  <c r="D11" i="2"/>
  <c r="H11" i="2"/>
  <c r="D30" i="4"/>
  <c r="J26" i="4"/>
  <c r="G26" i="4"/>
  <c r="D26" i="4"/>
  <c r="J22" i="4"/>
  <c r="G22" i="4"/>
  <c r="D22" i="4"/>
  <c r="J18" i="4"/>
  <c r="G18" i="4"/>
  <c r="D18" i="4"/>
  <c r="J14" i="4"/>
  <c r="G14" i="4"/>
  <c r="D14" i="4"/>
  <c r="J10" i="4"/>
  <c r="G10" i="4"/>
  <c r="D10" i="4"/>
  <c r="J6" i="4"/>
  <c r="G6" i="4"/>
  <c r="C11" i="2" l="1"/>
  <c r="D6" i="4"/>
</calcChain>
</file>

<file path=xl/sharedStrings.xml><?xml version="1.0" encoding="utf-8"?>
<sst xmlns="http://schemas.openxmlformats.org/spreadsheetml/2006/main" count="168" uniqueCount="64">
  <si>
    <t>Всього</t>
  </si>
  <si>
    <t>санаторного типу</t>
  </si>
  <si>
    <t>з денним перебуванням</t>
  </si>
  <si>
    <t>план</t>
  </si>
  <si>
    <t>закладів оздоровлення</t>
  </si>
  <si>
    <t>закладів відпочинку</t>
  </si>
  <si>
    <t>праці та відпочинку</t>
  </si>
  <si>
    <t xml:space="preserve">Всього </t>
  </si>
  <si>
    <t>діти-сироти, діти, позбавлені батьківського піклування</t>
  </si>
  <si>
    <t>діти, постраждалі внаслідок Чорнобильської катастрофи</t>
  </si>
  <si>
    <t>діти працівників агропромислового комплексу та соціальної сфери села</t>
  </si>
  <si>
    <t xml:space="preserve">% </t>
  </si>
  <si>
    <t>на підготовку оздоровчої кампанії</t>
  </si>
  <si>
    <t>на проведення оздоровчої кампанії</t>
  </si>
  <si>
    <t>всього</t>
  </si>
  <si>
    <t>осіб</t>
  </si>
  <si>
    <t xml:space="preserve">% від загальної чисельності    </t>
  </si>
  <si>
    <t xml:space="preserve">% від загальної чисельності  </t>
  </si>
  <si>
    <t>% від загальної чисельності</t>
  </si>
  <si>
    <t xml:space="preserve"> осіб</t>
  </si>
  <si>
    <t>з них</t>
  </si>
  <si>
    <t xml:space="preserve"> % від загальної чисельності  </t>
  </si>
  <si>
    <t xml:space="preserve"> % від загальної чисельності </t>
  </si>
  <si>
    <t>із них пільгових категорій</t>
  </si>
  <si>
    <t>всього осіб</t>
  </si>
  <si>
    <t>Загальна кількість дитячих закладів оздоровлення                                та відпочинку</t>
  </si>
  <si>
    <t>Із них</t>
  </si>
  <si>
    <t>позаміських (стаціонарних)</t>
  </si>
  <si>
    <t>дитячих центрів</t>
  </si>
  <si>
    <t>наметових містечок</t>
  </si>
  <si>
    <t>Обласний бюджет, тис. грн</t>
  </si>
  <si>
    <t>Місцевий бюджет, тис. грн</t>
  </si>
  <si>
    <t xml:space="preserve">оздоровленням </t>
  </si>
  <si>
    <t xml:space="preserve">відпочинком </t>
  </si>
  <si>
    <t>чисельність дітей пільгових категорій</t>
  </si>
  <si>
    <t>Область / місто</t>
  </si>
  <si>
    <t>Регіон</t>
  </si>
  <si>
    <t>діти, батьки яких загинули від нещасних випадків на виробництві або під час виконання службових обов'язків</t>
  </si>
  <si>
    <t>діти, які перебувають на диспансерному обліку</t>
  </si>
  <si>
    <t>Загальна чисельність дітей шкільного віку (від 7 до 18 років) за даними держстатзвітності</t>
  </si>
  <si>
    <t>дітям, один з батьків яких загинув під час масових акцій громадянського протесту або помер внаслідок поранення, контузії чи каліцтва, одержаних під час масових акцій громадянського протесту</t>
  </si>
  <si>
    <t>діти з інвалідністю</t>
  </si>
  <si>
    <t>дітям, які проживають у населених пунктах, розташованих на лінії зіткнення</t>
  </si>
  <si>
    <t>дітям, взяті на облік службами у справах дітей як такі, що перебувають у складних життєвих обставинах</t>
  </si>
  <si>
    <t>рідним дітям батьків-вихователів або прийомних батьків, які проживають в одному дитячому будинку сімейного типу або в одній прийомній сім’ї</t>
  </si>
  <si>
    <t>діти з багатодітних сімей</t>
  </si>
  <si>
    <t>діти з малозабеспечених сімей</t>
  </si>
  <si>
    <t>дітям, які постраждали внаслідок стихійного лиха, техногенних аварій, катастроф</t>
  </si>
  <si>
    <t>дітям осіб, визнаних учасниками бойових дій відповідно до пункту 19 частини першої статті 6 Закону України „Про статус ветеранів війни, гарантії їх соціального захисту”</t>
  </si>
  <si>
    <t>діти, зареєстровані як внутрішньо переміщені особи</t>
  </si>
  <si>
    <t>талановитим та обдарованим дітям – переможцям міжнародних, всеукраїнських, обласних, міських, районних олімпіад, конкурсів, фестивалів, змагань, спартакіад, відмінникам навчання, лідерам дитячих громадських організацій</t>
  </si>
  <si>
    <t>дітям-учасникам дитячих творчих колективів та спортивних команд</t>
  </si>
  <si>
    <t>дітей пільгових категорій</t>
  </si>
  <si>
    <t>дітей, один із батьків яких загинув (пропав безвісти) у районі проведення антитерористичних операцій, здійснення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бойових дій чи збройних конфліктів або помер внаслідок поранення, контузії чи каліцтва, одержаних у районі проведення антитерористичних операцій, здійснення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бойових дій чи збройних конфліктів, а також внаслідок захворювання, одержаного у період участі в антитерористичній операції,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</t>
  </si>
  <si>
    <t>діти журналістів, які загинули під час виконання службових обовязків</t>
  </si>
  <si>
    <t>діти, одному з батьків яких встановленно інвалідність І або ІІ групи</t>
  </si>
  <si>
    <t>план тис. грн. на одну особу</t>
  </si>
  <si>
    <t>Планові показники фінансового забезпечення оздоровчої кампанії у 2025 році</t>
  </si>
  <si>
    <t xml:space="preserve">Інформація про мережу дитячих закладів оздоровлення та відпочинку області / міста, які будуть надавати оздоровчі та відпочинкові послуги у 2025 </t>
  </si>
  <si>
    <t xml:space="preserve">Планові показники щодо чисельності  дітей пільгових категорій шкільного віку, запланованих охопити оздоровчими та відпочинковими послугами у 2025 році.                 </t>
  </si>
  <si>
    <t>Планові показники щодо чисельності дітей шкільного віку, запланованих охопити оздоровленням і відпочинком у 2025 році.</t>
  </si>
  <si>
    <t xml:space="preserve">                                                         Із них забезпечених у 2025 році</t>
  </si>
  <si>
    <t>Закарпатська</t>
  </si>
  <si>
    <t>Закарпатська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</si>
</sst>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"/>
    <numFmt numFmtId="166" formatCode="0.0000"/>
  </numFmts>
  <fonts count="15" x14ac:knownFonts="1">
    <font>
      <sz val="10"/>
      <name val="Arial"/>
    </font>
    <font>
      <sz val="10"/>
      <name val="Arial"/>
      <family val="2"/>
      <charset val="204"/>
    </font>
    <font>
      <sz val="13.5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9.5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8" fillId="0" borderId="0"/>
    <xf numFmtId="164" fontId="1" fillId="0" borderId="0" applyFont="0" applyFill="0" applyBorder="0" applyAlignment="0" applyProtection="0"/>
    <xf numFmtId="0" fontId="8" fillId="0" borderId="0"/>
    <xf numFmtId="0" fontId="10" fillId="0" borderId="0"/>
    <xf numFmtId="0" fontId="3" fillId="0" borderId="0"/>
    <xf numFmtId="0" fontId="9" fillId="0" borderId="0"/>
  </cellStyleXfs>
  <cellXfs count="82">
    <xf numFmtId="0" fontId="0" fillId="0" borderId="0" xfId="0"/>
    <xf numFmtId="0" fontId="4" fillId="0" borderId="0" xfId="0" applyFont="1"/>
    <xf numFmtId="0" fontId="4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165" fontId="4" fillId="2" borderId="1" xfId="5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5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165" fontId="4" fillId="2" borderId="1" xfId="5" applyNumberFormat="1" applyFont="1" applyFill="1" applyBorder="1" applyAlignment="1">
      <alignment horizontal="center" vertical="center"/>
    </xf>
    <xf numFmtId="165" fontId="6" fillId="2" borderId="1" xfId="5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/>
    </xf>
    <xf numFmtId="166" fontId="4" fillId="3" borderId="1" xfId="0" applyNumberFormat="1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11" fillId="0" borderId="1" xfId="5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14" fillId="3" borderId="0" xfId="5" applyFont="1" applyFill="1" applyAlignment="1">
      <alignment vertical="center" wrapText="1"/>
    </xf>
    <xf numFmtId="0" fontId="14" fillId="0" borderId="0" xfId="5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 vertical="top" wrapText="1"/>
    </xf>
    <xf numFmtId="1" fontId="4" fillId="4" borderId="1" xfId="0" applyNumberFormat="1" applyFont="1" applyFill="1" applyBorder="1"/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center" vertical="center" wrapText="1"/>
    </xf>
    <xf numFmtId="165" fontId="7" fillId="0" borderId="1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 wrapText="1"/>
    </xf>
    <xf numFmtId="0" fontId="12" fillId="0" borderId="7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0" fontId="12" fillId="0" borderId="9" xfId="5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 shrinkToFit="1"/>
    </xf>
    <xf numFmtId="0" fontId="14" fillId="0" borderId="2" xfId="5" applyFont="1" applyBorder="1" applyAlignment="1">
      <alignment horizontal="center" vertical="center"/>
    </xf>
    <xf numFmtId="0" fontId="14" fillId="0" borderId="8" xfId="5" applyFont="1" applyBorder="1" applyAlignment="1">
      <alignment horizontal="center" vertical="center"/>
    </xf>
    <xf numFmtId="0" fontId="14" fillId="0" borderId="5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0" fontId="14" fillId="3" borderId="0" xfId="5" applyFont="1" applyFill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7">
    <cellStyle name="Excel Built-in Normal" xfId="1" xr:uid="{00000000-0005-0000-0000-000000000000}"/>
    <cellStyle name="Грошовий" xfId="2" builtinId="4"/>
    <cellStyle name="Звичайний" xfId="0" builtinId="0"/>
    <cellStyle name="Обычный 2" xfId="3" xr:uid="{00000000-0005-0000-0000-000003000000}"/>
    <cellStyle name="Обычный 3" xfId="4" xr:uid="{00000000-0005-0000-0000-000004000000}"/>
    <cellStyle name="Обычный 4" xfId="6" xr:uid="{00000000-0005-0000-0000-000005000000}"/>
    <cellStyle name="Обычный_Категорії дітей 10.06.14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opLeftCell="B7" zoomScale="110" zoomScaleNormal="110" workbookViewId="0">
      <selection activeCell="M14" sqref="M14"/>
    </sheetView>
  </sheetViews>
  <sheetFormatPr defaultRowHeight="12.5" x14ac:dyDescent="0.25"/>
  <cols>
    <col min="1" max="1" width="16.26953125" customWidth="1"/>
    <col min="2" max="2" width="11.453125" style="24" customWidth="1"/>
    <col min="3" max="6" width="11.453125" customWidth="1"/>
    <col min="7" max="9" width="11.453125" style="24" customWidth="1"/>
    <col min="10" max="10" width="11.453125" customWidth="1"/>
    <col min="11" max="14" width="11.453125" style="24" customWidth="1"/>
  </cols>
  <sheetData>
    <row r="1" spans="1:14" ht="13" x14ac:dyDescent="0.3">
      <c r="A1" s="1"/>
      <c r="B1" s="36"/>
      <c r="C1" s="1"/>
      <c r="D1" s="1"/>
      <c r="E1" s="1"/>
      <c r="F1" s="1"/>
      <c r="G1" s="36"/>
      <c r="H1" s="36"/>
      <c r="I1" s="36"/>
      <c r="J1" s="1"/>
      <c r="K1" s="36"/>
      <c r="L1" s="36"/>
      <c r="M1" s="36"/>
      <c r="N1" s="36"/>
    </row>
    <row r="2" spans="1:14" ht="13" x14ac:dyDescent="0.3">
      <c r="A2" s="1"/>
      <c r="B2" s="36"/>
      <c r="C2" s="1"/>
      <c r="D2" s="1"/>
      <c r="E2" s="1"/>
      <c r="F2" s="1"/>
      <c r="G2" s="36"/>
      <c r="H2" s="36"/>
      <c r="I2" s="36"/>
      <c r="J2" s="1"/>
      <c r="K2" s="36"/>
      <c r="L2" s="49"/>
      <c r="M2" s="49"/>
      <c r="N2" s="49"/>
    </row>
    <row r="3" spans="1:14" ht="13" x14ac:dyDescent="0.3">
      <c r="A3" s="1"/>
      <c r="B3" s="36"/>
      <c r="C3" s="1"/>
      <c r="D3" s="1"/>
      <c r="E3" s="1"/>
      <c r="F3" s="1"/>
      <c r="G3" s="36"/>
      <c r="H3" s="36"/>
      <c r="I3" s="36"/>
      <c r="J3" s="1"/>
      <c r="K3" s="36"/>
      <c r="L3" s="49"/>
      <c r="M3" s="49"/>
      <c r="N3" s="49"/>
    </row>
    <row r="4" spans="1:14" ht="13" x14ac:dyDescent="0.3">
      <c r="A4" s="1"/>
      <c r="B4" s="36"/>
      <c r="C4" s="1"/>
      <c r="D4" s="1"/>
      <c r="E4" s="1"/>
      <c r="F4" s="1"/>
      <c r="G4" s="36"/>
      <c r="H4" s="36"/>
      <c r="I4" s="31"/>
      <c r="J4" s="1"/>
      <c r="K4" s="36"/>
      <c r="L4" s="49"/>
      <c r="M4" s="49"/>
      <c r="N4" s="49"/>
    </row>
    <row r="5" spans="1:14" ht="37.5" customHeight="1" x14ac:dyDescent="0.25">
      <c r="A5" s="48" t="s">
        <v>60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ht="13" x14ac:dyDescent="0.3">
      <c r="A6" s="1"/>
      <c r="B6" s="23"/>
      <c r="C6" s="9"/>
      <c r="D6" s="9"/>
      <c r="E6" s="9"/>
      <c r="F6" s="9"/>
      <c r="G6" s="23"/>
      <c r="H6" s="23"/>
      <c r="I6" s="23"/>
      <c r="J6" s="9"/>
      <c r="K6" s="23"/>
      <c r="L6" s="23"/>
      <c r="M6" s="23"/>
      <c r="N6" s="23"/>
    </row>
    <row r="7" spans="1:14" ht="12.75" customHeight="1" x14ac:dyDescent="0.25">
      <c r="A7" s="52" t="s">
        <v>35</v>
      </c>
      <c r="B7" s="50" t="s">
        <v>39</v>
      </c>
      <c r="C7" s="50" t="s">
        <v>61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 ht="12.75" customHeight="1" x14ac:dyDescent="0.25">
      <c r="A8" s="53"/>
      <c r="B8" s="50"/>
      <c r="C8" s="44" t="s">
        <v>14</v>
      </c>
      <c r="D8" s="45"/>
      <c r="E8" s="44" t="s">
        <v>23</v>
      </c>
      <c r="F8" s="45"/>
      <c r="G8" s="44" t="s">
        <v>32</v>
      </c>
      <c r="H8" s="45"/>
      <c r="I8" s="45"/>
      <c r="J8" s="45"/>
      <c r="K8" s="44" t="s">
        <v>33</v>
      </c>
      <c r="L8" s="45"/>
      <c r="M8" s="45"/>
      <c r="N8" s="45"/>
    </row>
    <row r="9" spans="1:14" ht="12.75" customHeight="1" x14ac:dyDescent="0.25">
      <c r="A9" s="53"/>
      <c r="B9" s="50"/>
      <c r="C9" s="55"/>
      <c r="D9" s="56"/>
      <c r="E9" s="55"/>
      <c r="F9" s="56"/>
      <c r="G9" s="55"/>
      <c r="H9" s="56"/>
      <c r="I9" s="56"/>
      <c r="J9" s="56"/>
      <c r="K9" s="46"/>
      <c r="L9" s="47"/>
      <c r="M9" s="47"/>
      <c r="N9" s="47"/>
    </row>
    <row r="10" spans="1:14" ht="12.75" customHeight="1" x14ac:dyDescent="0.25">
      <c r="A10" s="53"/>
      <c r="B10" s="50"/>
      <c r="C10" s="50" t="s">
        <v>15</v>
      </c>
      <c r="D10" s="50" t="s">
        <v>16</v>
      </c>
      <c r="E10" s="50" t="s">
        <v>19</v>
      </c>
      <c r="F10" s="50" t="s">
        <v>17</v>
      </c>
      <c r="G10" s="50" t="s">
        <v>24</v>
      </c>
      <c r="H10" s="44" t="s">
        <v>18</v>
      </c>
      <c r="I10" s="57" t="s">
        <v>20</v>
      </c>
      <c r="J10" s="58"/>
      <c r="K10" s="50" t="s">
        <v>24</v>
      </c>
      <c r="L10" s="50" t="s">
        <v>17</v>
      </c>
      <c r="M10" s="57" t="s">
        <v>20</v>
      </c>
      <c r="N10" s="58"/>
    </row>
    <row r="11" spans="1:14" ht="64.5" customHeight="1" x14ac:dyDescent="0.25">
      <c r="A11" s="53"/>
      <c r="B11" s="50"/>
      <c r="C11" s="50"/>
      <c r="D11" s="50"/>
      <c r="E11" s="50"/>
      <c r="F11" s="50"/>
      <c r="G11" s="50"/>
      <c r="H11" s="51"/>
      <c r="I11" s="40" t="s">
        <v>34</v>
      </c>
      <c r="J11" s="40" t="s">
        <v>21</v>
      </c>
      <c r="K11" s="50"/>
      <c r="L11" s="50"/>
      <c r="M11" s="6" t="s">
        <v>34</v>
      </c>
      <c r="N11" s="6" t="s">
        <v>22</v>
      </c>
    </row>
    <row r="12" spans="1:14" ht="42" customHeight="1" x14ac:dyDescent="0.25">
      <c r="A12" s="54"/>
      <c r="B12" s="50"/>
      <c r="C12" s="6" t="s">
        <v>3</v>
      </c>
      <c r="D12" s="6" t="s">
        <v>3</v>
      </c>
      <c r="E12" s="6" t="s">
        <v>3</v>
      </c>
      <c r="F12" s="6" t="s">
        <v>3</v>
      </c>
      <c r="G12" s="6" t="s">
        <v>3</v>
      </c>
      <c r="H12" s="6" t="s">
        <v>3</v>
      </c>
      <c r="I12" s="6" t="s">
        <v>3</v>
      </c>
      <c r="J12" s="6" t="s">
        <v>3</v>
      </c>
      <c r="K12" s="6" t="s">
        <v>3</v>
      </c>
      <c r="L12" s="6" t="s">
        <v>3</v>
      </c>
      <c r="M12" s="6" t="s">
        <v>3</v>
      </c>
      <c r="N12" s="6" t="s">
        <v>3</v>
      </c>
    </row>
    <row r="13" spans="1:14" ht="13" x14ac:dyDescent="0.3">
      <c r="A13" s="28" t="s">
        <v>62</v>
      </c>
      <c r="B13" s="15">
        <v>168700</v>
      </c>
      <c r="C13" s="22">
        <f>SUM(G13+K13)</f>
        <v>8053</v>
      </c>
      <c r="D13" s="12">
        <f>(C13*100)/B13</f>
        <v>4.7735625370480141</v>
      </c>
      <c r="E13" s="11">
        <f>I13+M13</f>
        <v>7431</v>
      </c>
      <c r="F13" s="12">
        <f>(E13*100)/B13</f>
        <v>4.4048606994665089</v>
      </c>
      <c r="G13" s="15">
        <v>64</v>
      </c>
      <c r="H13" s="12">
        <f>(G13*100)/B13</f>
        <v>3.7937166567871959E-2</v>
      </c>
      <c r="I13" s="15">
        <v>64</v>
      </c>
      <c r="J13" s="12">
        <f>(I13*100)/B13</f>
        <v>3.7937166567871959E-2</v>
      </c>
      <c r="K13" s="15">
        <v>7989</v>
      </c>
      <c r="L13" s="12">
        <f>(K13*100)/B13</f>
        <v>4.7356253704801423</v>
      </c>
      <c r="M13" s="15">
        <v>7367</v>
      </c>
      <c r="N13" s="12">
        <f>(M13*100)/B13</f>
        <v>4.3669235328986362</v>
      </c>
    </row>
  </sheetData>
  <mergeCells count="21">
    <mergeCell ref="K10:K11"/>
    <mergeCell ref="L10:L11"/>
    <mergeCell ref="H10:H11"/>
    <mergeCell ref="A7:A12"/>
    <mergeCell ref="B7:B12"/>
    <mergeCell ref="C7:N7"/>
    <mergeCell ref="C8:D9"/>
    <mergeCell ref="E8:F9"/>
    <mergeCell ref="G8:J9"/>
    <mergeCell ref="C10:C11"/>
    <mergeCell ref="D10:D11"/>
    <mergeCell ref="E10:E11"/>
    <mergeCell ref="F10:F11"/>
    <mergeCell ref="G10:G11"/>
    <mergeCell ref="I10:J10"/>
    <mergeCell ref="M10:N10"/>
    <mergeCell ref="K8:N9"/>
    <mergeCell ref="A5:N5"/>
    <mergeCell ref="L2:N2"/>
    <mergeCell ref="L3:N3"/>
    <mergeCell ref="L4:N4"/>
  </mergeCells>
  <pageMargins left="0.47244094488188981" right="0.23622047244094491" top="0.27559055118110237" bottom="0.27559055118110237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L30"/>
  <sheetViews>
    <sheetView topLeftCell="A4" zoomScale="90" zoomScaleNormal="90" zoomScaleSheetLayoutView="115" workbookViewId="0">
      <selection activeCell="F7" sqref="F7"/>
    </sheetView>
  </sheetViews>
  <sheetFormatPr defaultColWidth="9.1796875" defaultRowHeight="13" x14ac:dyDescent="0.3"/>
  <cols>
    <col min="1" max="1" width="18.1796875" style="1" customWidth="1"/>
    <col min="2" max="7" width="15.26953125" style="1" customWidth="1"/>
    <col min="8" max="8" width="16.81640625" style="1" customWidth="1"/>
    <col min="9" max="9" width="17.1796875" style="1" customWidth="1"/>
    <col min="10" max="10" width="27.81640625" style="1" customWidth="1"/>
    <col min="11" max="90" width="9" style="1" customWidth="1"/>
    <col min="91" max="16384" width="9.1796875" style="1"/>
  </cols>
  <sheetData>
    <row r="1" spans="1:90" ht="12" customHeight="1" x14ac:dyDescent="0.3">
      <c r="P1" s="65"/>
      <c r="Q1" s="65"/>
      <c r="R1" s="65"/>
      <c r="S1" s="65"/>
    </row>
    <row r="2" spans="1:90" ht="39" customHeight="1" x14ac:dyDescent="0.3">
      <c r="A2" s="70" t="s">
        <v>59</v>
      </c>
      <c r="B2" s="70"/>
      <c r="C2" s="70"/>
      <c r="D2" s="70"/>
      <c r="E2" s="70"/>
      <c r="F2" s="70"/>
      <c r="G2" s="70"/>
      <c r="H2" s="70"/>
      <c r="I2" s="70"/>
      <c r="J2" s="70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</row>
    <row r="3" spans="1:90" ht="18" customHeight="1" x14ac:dyDescent="0.3">
      <c r="A3" s="62" t="s">
        <v>36</v>
      </c>
      <c r="B3" s="66" t="s">
        <v>7</v>
      </c>
      <c r="C3" s="67"/>
      <c r="D3" s="67"/>
      <c r="E3" s="63" t="s">
        <v>20</v>
      </c>
      <c r="F3" s="63"/>
      <c r="G3" s="63"/>
      <c r="H3" s="63"/>
      <c r="I3" s="63"/>
      <c r="J3" s="63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</row>
    <row r="4" spans="1:90" ht="121.5" customHeight="1" x14ac:dyDescent="0.3">
      <c r="A4" s="62"/>
      <c r="B4" s="68"/>
      <c r="C4" s="69"/>
      <c r="D4" s="69"/>
      <c r="E4" s="64" t="s">
        <v>8</v>
      </c>
      <c r="F4" s="64"/>
      <c r="G4" s="64"/>
      <c r="H4" s="64" t="s">
        <v>53</v>
      </c>
      <c r="I4" s="64"/>
      <c r="J4" s="64"/>
    </row>
    <row r="5" spans="1:90" ht="52.5" customHeight="1" x14ac:dyDescent="0.3">
      <c r="A5" s="62"/>
      <c r="B5" s="30" t="s">
        <v>52</v>
      </c>
      <c r="C5" s="16" t="s">
        <v>3</v>
      </c>
      <c r="D5" s="17" t="s">
        <v>11</v>
      </c>
      <c r="E5" s="18" t="s">
        <v>7</v>
      </c>
      <c r="F5" s="18" t="s">
        <v>3</v>
      </c>
      <c r="G5" s="18" t="s">
        <v>11</v>
      </c>
      <c r="H5" s="18" t="s">
        <v>7</v>
      </c>
      <c r="I5" s="18" t="s">
        <v>3</v>
      </c>
      <c r="J5" s="18" t="s">
        <v>11</v>
      </c>
    </row>
    <row r="6" spans="1:90" ht="12.75" customHeight="1" x14ac:dyDescent="0.3">
      <c r="A6" s="29" t="s">
        <v>63</v>
      </c>
      <c r="B6" s="13">
        <f>E6+H6+B10+E10+H10+B14+E14+H14+B18+E18+H18+B22+E22+H22+B26+E26+H26+B30+E30+H30</f>
        <v>66861</v>
      </c>
      <c r="C6" s="13">
        <f>F6+I6+C10+F10+I10+C14+F14+I14+C18+F18+I18+C22+F22+I22+C26+F26+I26+C30+F30+I30</f>
        <v>8053</v>
      </c>
      <c r="D6" s="14">
        <f>(C6*100)/B6</f>
        <v>12.044390601396929</v>
      </c>
      <c r="E6" s="2">
        <v>1389</v>
      </c>
      <c r="F6" s="2">
        <v>681</v>
      </c>
      <c r="G6" s="19">
        <f>(F6*100)/E6</f>
        <v>49.028077753779698</v>
      </c>
      <c r="H6" s="2">
        <v>464</v>
      </c>
      <c r="I6" s="2">
        <v>194</v>
      </c>
      <c r="J6" s="19">
        <f>(I6*100)/H6</f>
        <v>41.810344827586206</v>
      </c>
    </row>
    <row r="8" spans="1:90" ht="45.75" customHeight="1" x14ac:dyDescent="0.3">
      <c r="B8" s="61" t="s">
        <v>40</v>
      </c>
      <c r="C8" s="61"/>
      <c r="D8" s="61"/>
      <c r="E8" s="61" t="s">
        <v>37</v>
      </c>
      <c r="F8" s="61"/>
      <c r="G8" s="61"/>
      <c r="H8" s="61" t="s">
        <v>41</v>
      </c>
      <c r="I8" s="61"/>
      <c r="J8" s="61"/>
    </row>
    <row r="9" spans="1:90" x14ac:dyDescent="0.3">
      <c r="B9" s="18" t="s">
        <v>7</v>
      </c>
      <c r="C9" s="18" t="s">
        <v>3</v>
      </c>
      <c r="D9" s="18" t="s">
        <v>11</v>
      </c>
      <c r="E9" s="18" t="s">
        <v>7</v>
      </c>
      <c r="F9" s="18" t="s">
        <v>3</v>
      </c>
      <c r="G9" s="18" t="s">
        <v>11</v>
      </c>
      <c r="H9" s="18" t="s">
        <v>7</v>
      </c>
      <c r="I9" s="18" t="s">
        <v>3</v>
      </c>
      <c r="J9" s="18" t="s">
        <v>11</v>
      </c>
    </row>
    <row r="10" spans="1:90" x14ac:dyDescent="0.3">
      <c r="B10" s="2">
        <v>1</v>
      </c>
      <c r="C10" s="2">
        <v>1</v>
      </c>
      <c r="D10" s="19">
        <f>(C10*100)/B10</f>
        <v>100</v>
      </c>
      <c r="E10" s="2">
        <v>18</v>
      </c>
      <c r="F10" s="2">
        <v>2</v>
      </c>
      <c r="G10" s="19">
        <f>(F10*100)/E10</f>
        <v>11.111111111111111</v>
      </c>
      <c r="H10" s="3">
        <v>4049</v>
      </c>
      <c r="I10" s="3">
        <v>513</v>
      </c>
      <c r="J10" s="20">
        <f>(I10*100)/H10</f>
        <v>12.669795011113855</v>
      </c>
    </row>
    <row r="12" spans="1:90" ht="36.75" customHeight="1" x14ac:dyDescent="0.3">
      <c r="B12" s="61" t="s">
        <v>42</v>
      </c>
      <c r="C12" s="61"/>
      <c r="D12" s="61"/>
      <c r="E12" s="61" t="s">
        <v>43</v>
      </c>
      <c r="F12" s="61"/>
      <c r="G12" s="61"/>
      <c r="H12" s="61" t="s">
        <v>44</v>
      </c>
      <c r="I12" s="61"/>
      <c r="J12" s="61"/>
    </row>
    <row r="13" spans="1:90" x14ac:dyDescent="0.3">
      <c r="B13" s="18" t="s">
        <v>7</v>
      </c>
      <c r="C13" s="18" t="s">
        <v>3</v>
      </c>
      <c r="D13" s="18" t="s">
        <v>11</v>
      </c>
      <c r="E13" s="18" t="s">
        <v>7</v>
      </c>
      <c r="F13" s="18" t="s">
        <v>3</v>
      </c>
      <c r="G13" s="18" t="s">
        <v>11</v>
      </c>
      <c r="H13" s="18" t="s">
        <v>7</v>
      </c>
      <c r="I13" s="18" t="s">
        <v>3</v>
      </c>
      <c r="J13" s="18" t="s">
        <v>11</v>
      </c>
    </row>
    <row r="14" spans="1:90" x14ac:dyDescent="0.3">
      <c r="B14" s="3">
        <v>0</v>
      </c>
      <c r="C14" s="3">
        <v>0</v>
      </c>
      <c r="D14" s="20" t="e">
        <f>(C14*100)/B14</f>
        <v>#DIV/0!</v>
      </c>
      <c r="E14" s="3">
        <v>261</v>
      </c>
      <c r="F14" s="3">
        <v>55</v>
      </c>
      <c r="G14" s="20">
        <f>(F14*100)/E14</f>
        <v>21.072796934865899</v>
      </c>
      <c r="H14" s="3">
        <v>90</v>
      </c>
      <c r="I14" s="3">
        <v>35</v>
      </c>
      <c r="J14" s="20">
        <f>(I14*100)/H14</f>
        <v>38.888888888888886</v>
      </c>
    </row>
    <row r="16" spans="1:90" ht="24.75" customHeight="1" x14ac:dyDescent="0.3">
      <c r="B16" s="61" t="s">
        <v>45</v>
      </c>
      <c r="C16" s="61"/>
      <c r="D16" s="61"/>
      <c r="E16" s="61" t="s">
        <v>46</v>
      </c>
      <c r="F16" s="61"/>
      <c r="G16" s="61"/>
      <c r="H16" s="59" t="s">
        <v>47</v>
      </c>
      <c r="I16" s="60"/>
      <c r="J16" s="60"/>
    </row>
    <row r="17" spans="2:10" x14ac:dyDescent="0.3">
      <c r="B17" s="18" t="s">
        <v>7</v>
      </c>
      <c r="C17" s="18" t="s">
        <v>3</v>
      </c>
      <c r="D17" s="18" t="s">
        <v>11</v>
      </c>
      <c r="E17" s="18" t="s">
        <v>7</v>
      </c>
      <c r="F17" s="18" t="s">
        <v>3</v>
      </c>
      <c r="G17" s="18" t="s">
        <v>11</v>
      </c>
      <c r="H17" s="18" t="s">
        <v>7</v>
      </c>
      <c r="I17" s="18" t="s">
        <v>3</v>
      </c>
      <c r="J17" s="18" t="s">
        <v>11</v>
      </c>
    </row>
    <row r="18" spans="2:10" x14ac:dyDescent="0.3">
      <c r="B18" s="3">
        <v>26116</v>
      </c>
      <c r="C18" s="2">
        <v>2446</v>
      </c>
      <c r="D18" s="19">
        <f>(C18*100)/B18</f>
        <v>9.3659059580333892</v>
      </c>
      <c r="E18" s="10">
        <v>5000</v>
      </c>
      <c r="F18" s="10">
        <v>690</v>
      </c>
      <c r="G18" s="21">
        <f>(F18*100)/E18</f>
        <v>13.8</v>
      </c>
      <c r="H18" s="10">
        <v>23</v>
      </c>
      <c r="I18" s="10">
        <v>10</v>
      </c>
      <c r="J18" s="21">
        <f>(I18*100)/H18</f>
        <v>43.478260869565219</v>
      </c>
    </row>
    <row r="20" spans="2:10" ht="37.5" customHeight="1" x14ac:dyDescent="0.3">
      <c r="B20" s="61" t="s">
        <v>48</v>
      </c>
      <c r="C20" s="61"/>
      <c r="D20" s="61"/>
      <c r="E20" s="59" t="s">
        <v>49</v>
      </c>
      <c r="F20" s="60"/>
      <c r="G20" s="60"/>
      <c r="H20" s="59" t="s">
        <v>38</v>
      </c>
      <c r="I20" s="60"/>
      <c r="J20" s="60"/>
    </row>
    <row r="21" spans="2:10" x14ac:dyDescent="0.3">
      <c r="B21" s="18" t="s">
        <v>7</v>
      </c>
      <c r="C21" s="18" t="s">
        <v>3</v>
      </c>
      <c r="D21" s="18" t="s">
        <v>11</v>
      </c>
      <c r="E21" s="18" t="s">
        <v>7</v>
      </c>
      <c r="F21" s="18" t="s">
        <v>3</v>
      </c>
      <c r="G21" s="18" t="s">
        <v>11</v>
      </c>
      <c r="H21" s="18" t="s">
        <v>7</v>
      </c>
      <c r="I21" s="18" t="s">
        <v>3</v>
      </c>
      <c r="J21" s="18" t="s">
        <v>11</v>
      </c>
    </row>
    <row r="22" spans="2:10" x14ac:dyDescent="0.3">
      <c r="B22" s="3">
        <v>3671</v>
      </c>
      <c r="C22" s="2">
        <v>1283</v>
      </c>
      <c r="D22" s="21">
        <f>(C22*100)/B22</f>
        <v>34.949605012258239</v>
      </c>
      <c r="E22" s="10">
        <v>6161</v>
      </c>
      <c r="F22" s="10">
        <v>668</v>
      </c>
      <c r="G22" s="21">
        <f>(F22*100)/E22</f>
        <v>10.842395714981334</v>
      </c>
      <c r="H22" s="10">
        <v>6042</v>
      </c>
      <c r="I22" s="10">
        <v>391</v>
      </c>
      <c r="J22" s="21">
        <f>(I22*100)/H22</f>
        <v>6.4713670969877528</v>
      </c>
    </row>
    <row r="24" spans="2:10" ht="47.25" customHeight="1" x14ac:dyDescent="0.3">
      <c r="B24" s="59" t="s">
        <v>50</v>
      </c>
      <c r="C24" s="60"/>
      <c r="D24" s="60"/>
      <c r="E24" s="59" t="s">
        <v>51</v>
      </c>
      <c r="F24" s="60"/>
      <c r="G24" s="60"/>
      <c r="H24" s="59" t="s">
        <v>9</v>
      </c>
      <c r="I24" s="60"/>
      <c r="J24" s="60"/>
    </row>
    <row r="25" spans="2:10" x14ac:dyDescent="0.3">
      <c r="B25" s="18" t="s">
        <v>7</v>
      </c>
      <c r="C25" s="18" t="s">
        <v>3</v>
      </c>
      <c r="D25" s="18" t="s">
        <v>11</v>
      </c>
      <c r="E25" s="18" t="s">
        <v>7</v>
      </c>
      <c r="F25" s="18" t="s">
        <v>3</v>
      </c>
      <c r="G25" s="18" t="s">
        <v>11</v>
      </c>
      <c r="H25" s="18" t="s">
        <v>7</v>
      </c>
      <c r="I25" s="18" t="s">
        <v>3</v>
      </c>
      <c r="J25" s="18" t="s">
        <v>11</v>
      </c>
    </row>
    <row r="26" spans="2:10" x14ac:dyDescent="0.3">
      <c r="B26" s="10">
        <v>7486</v>
      </c>
      <c r="C26" s="10">
        <v>533</v>
      </c>
      <c r="D26" s="21">
        <f>(C26*100)/B26</f>
        <v>7.1199572535399414</v>
      </c>
      <c r="E26" s="10">
        <v>2695</v>
      </c>
      <c r="F26" s="10">
        <v>236</v>
      </c>
      <c r="G26" s="21">
        <f>(F26*100)/E26</f>
        <v>8.7569573283858997</v>
      </c>
      <c r="H26" s="10">
        <v>194</v>
      </c>
      <c r="I26" s="10">
        <v>104</v>
      </c>
      <c r="J26" s="21">
        <f>(I26*100)/H26</f>
        <v>53.608247422680414</v>
      </c>
    </row>
    <row r="27" spans="2:10" x14ac:dyDescent="0.3">
      <c r="B27" s="31"/>
      <c r="C27" s="31"/>
      <c r="D27" s="32"/>
      <c r="E27" s="33"/>
      <c r="F27" s="33"/>
      <c r="G27" s="32"/>
      <c r="H27" s="33"/>
      <c r="I27" s="33"/>
      <c r="J27" s="32"/>
    </row>
    <row r="28" spans="2:10" ht="27" customHeight="1" x14ac:dyDescent="0.3">
      <c r="B28" s="59" t="s">
        <v>10</v>
      </c>
      <c r="C28" s="60"/>
      <c r="D28" s="60"/>
      <c r="E28" s="59" t="s">
        <v>54</v>
      </c>
      <c r="F28" s="60"/>
      <c r="G28" s="60"/>
      <c r="H28" s="59" t="s">
        <v>55</v>
      </c>
      <c r="I28" s="60"/>
      <c r="J28" s="60"/>
    </row>
    <row r="29" spans="2:10" x14ac:dyDescent="0.3">
      <c r="B29" s="18" t="s">
        <v>7</v>
      </c>
      <c r="C29" s="18" t="s">
        <v>3</v>
      </c>
      <c r="D29" s="18" t="s">
        <v>11</v>
      </c>
      <c r="E29" s="18" t="s">
        <v>7</v>
      </c>
      <c r="F29" s="18" t="s">
        <v>3</v>
      </c>
      <c r="G29" s="18" t="s">
        <v>11</v>
      </c>
      <c r="H29" s="18" t="s">
        <v>7</v>
      </c>
      <c r="I29" s="18" t="s">
        <v>3</v>
      </c>
      <c r="J29" s="18" t="s">
        <v>11</v>
      </c>
    </row>
    <row r="30" spans="2:10" x14ac:dyDescent="0.3">
      <c r="B30" s="10">
        <v>2660</v>
      </c>
      <c r="C30" s="10">
        <v>156</v>
      </c>
      <c r="D30" s="21">
        <f>(C30*100)/B30</f>
        <v>5.8646616541353387</v>
      </c>
      <c r="E30" s="10">
        <v>0</v>
      </c>
      <c r="F30" s="10">
        <v>0</v>
      </c>
      <c r="G30" s="21" t="e">
        <f>(F30*100)/E30</f>
        <v>#DIV/0!</v>
      </c>
      <c r="H30" s="10">
        <v>541</v>
      </c>
      <c r="I30" s="10">
        <v>55</v>
      </c>
      <c r="J30" s="21">
        <f>(I30*100)/H30</f>
        <v>10.166358595194085</v>
      </c>
    </row>
  </sheetData>
  <mergeCells count="25">
    <mergeCell ref="P1:S1"/>
    <mergeCell ref="B28:D28"/>
    <mergeCell ref="H20:J20"/>
    <mergeCell ref="B24:D24"/>
    <mergeCell ref="E24:G24"/>
    <mergeCell ref="H24:J24"/>
    <mergeCell ref="B3:D4"/>
    <mergeCell ref="B12:D12"/>
    <mergeCell ref="E12:G12"/>
    <mergeCell ref="H12:J12"/>
    <mergeCell ref="E4:G4"/>
    <mergeCell ref="A2:J2"/>
    <mergeCell ref="H16:J16"/>
    <mergeCell ref="E28:G28"/>
    <mergeCell ref="H28:J28"/>
    <mergeCell ref="B20:D20"/>
    <mergeCell ref="E20:G20"/>
    <mergeCell ref="B16:D16"/>
    <mergeCell ref="E16:G16"/>
    <mergeCell ref="A3:A5"/>
    <mergeCell ref="E3:J3"/>
    <mergeCell ref="H4:J4"/>
    <mergeCell ref="B8:D8"/>
    <mergeCell ref="E8:G8"/>
    <mergeCell ref="H8:J8"/>
  </mergeCells>
  <phoneticPr fontId="5" type="noConversion"/>
  <pageMargins left="0.55118110236220474" right="0.55118110236220474" top="0.19685039370078741" bottom="0.19685039370078741" header="0.43307086614173229" footer="0.51181102362204722"/>
  <pageSetup paperSize="9" scale="79" orientation="landscape" r:id="rId1"/>
  <headerFooter alignWithMargins="0"/>
  <colBreaks count="2" manualBreakCount="2">
    <brk id="20" min="1" max="36" man="1"/>
    <brk id="46" min="1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1"/>
  <sheetViews>
    <sheetView topLeftCell="C7" zoomScale="110" zoomScaleNormal="110" workbookViewId="0">
      <selection activeCell="G12" sqref="G12"/>
    </sheetView>
  </sheetViews>
  <sheetFormatPr defaultRowHeight="12.5" x14ac:dyDescent="0.25"/>
  <cols>
    <col min="1" max="1" width="1.7265625" hidden="1" customWidth="1"/>
    <col min="2" max="2" width="17.81640625" customWidth="1"/>
    <col min="3" max="3" width="18.54296875" customWidth="1"/>
    <col min="4" max="12" width="12.54296875" customWidth="1"/>
  </cols>
  <sheetData>
    <row r="1" spans="1:12" ht="6" customHeight="1" x14ac:dyDescent="0.25"/>
    <row r="2" spans="1:12" ht="15.75" customHeight="1" x14ac:dyDescent="0.3">
      <c r="B2" s="1"/>
      <c r="C2" s="1"/>
      <c r="D2" s="1"/>
      <c r="E2" s="1"/>
      <c r="F2" s="1"/>
      <c r="G2" s="1"/>
      <c r="H2" s="1"/>
      <c r="I2" s="1"/>
      <c r="J2" s="72"/>
      <c r="K2" s="72"/>
    </row>
    <row r="3" spans="1:12" ht="15.75" customHeight="1" x14ac:dyDescent="0.3">
      <c r="B3" s="1"/>
      <c r="C3" s="1"/>
      <c r="D3" s="1"/>
      <c r="E3" s="1"/>
      <c r="F3" s="1"/>
      <c r="G3" s="1"/>
      <c r="H3" s="1"/>
      <c r="I3" s="1"/>
      <c r="J3" s="72"/>
      <c r="K3" s="72"/>
    </row>
    <row r="4" spans="1:12" ht="21" customHeight="1" x14ac:dyDescent="0.3">
      <c r="B4" s="1"/>
      <c r="C4" s="1"/>
      <c r="D4" s="1"/>
      <c r="E4" s="1"/>
      <c r="F4" s="1"/>
      <c r="G4" s="1"/>
      <c r="H4" s="1"/>
      <c r="I4" s="1"/>
      <c r="J4" s="49"/>
      <c r="K4" s="49"/>
    </row>
    <row r="5" spans="1:12" ht="6" customHeight="1" x14ac:dyDescent="0.3"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24.75" customHeight="1" x14ac:dyDescent="0.4">
      <c r="A6" s="7"/>
      <c r="B6" s="71" t="s">
        <v>58</v>
      </c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1:12" ht="18" customHeight="1" x14ac:dyDescent="0.4">
      <c r="A7" s="7"/>
      <c r="B7" s="50" t="s">
        <v>35</v>
      </c>
      <c r="C7" s="50" t="s">
        <v>25</v>
      </c>
      <c r="D7" s="50" t="s">
        <v>26</v>
      </c>
      <c r="E7" s="50"/>
      <c r="F7" s="50"/>
      <c r="G7" s="50"/>
      <c r="H7" s="50"/>
      <c r="I7" s="50"/>
      <c r="J7" s="50"/>
      <c r="K7" s="50"/>
      <c r="L7" s="50"/>
    </row>
    <row r="8" spans="1:12" ht="17.25" customHeight="1" x14ac:dyDescent="0.4">
      <c r="A8" s="7"/>
      <c r="B8" s="50"/>
      <c r="C8" s="50"/>
      <c r="D8" s="55" t="s">
        <v>4</v>
      </c>
      <c r="E8" s="56"/>
      <c r="F8" s="56"/>
      <c r="G8" s="56"/>
      <c r="H8" s="50" t="s">
        <v>5</v>
      </c>
      <c r="I8" s="50"/>
      <c r="J8" s="50"/>
      <c r="K8" s="50"/>
      <c r="L8" s="50"/>
    </row>
    <row r="9" spans="1:12" ht="39" customHeight="1" x14ac:dyDescent="0.4">
      <c r="A9" s="7"/>
      <c r="B9" s="50"/>
      <c r="C9" s="50"/>
      <c r="D9" s="6" t="s">
        <v>14</v>
      </c>
      <c r="E9" s="6" t="s">
        <v>27</v>
      </c>
      <c r="F9" s="41" t="s">
        <v>1</v>
      </c>
      <c r="G9" s="41" t="s">
        <v>28</v>
      </c>
      <c r="H9" s="6" t="s">
        <v>14</v>
      </c>
      <c r="I9" s="6" t="s">
        <v>2</v>
      </c>
      <c r="J9" s="6" t="s">
        <v>27</v>
      </c>
      <c r="K9" s="6" t="s">
        <v>6</v>
      </c>
      <c r="L9" s="6" t="s">
        <v>29</v>
      </c>
    </row>
    <row r="10" spans="1:12" ht="116.25" customHeight="1" x14ac:dyDescent="0.4">
      <c r="A10" s="7"/>
      <c r="B10" s="50"/>
      <c r="C10" s="6" t="s">
        <v>3</v>
      </c>
      <c r="D10" s="6" t="s">
        <v>3</v>
      </c>
      <c r="E10" s="6" t="s">
        <v>3</v>
      </c>
      <c r="F10" s="6" t="s">
        <v>3</v>
      </c>
      <c r="G10" s="6" t="s">
        <v>3</v>
      </c>
      <c r="H10" s="6" t="s">
        <v>3</v>
      </c>
      <c r="I10" s="6" t="s">
        <v>3</v>
      </c>
      <c r="J10" s="6" t="s">
        <v>3</v>
      </c>
      <c r="K10" s="6" t="s">
        <v>3</v>
      </c>
      <c r="L10" s="6" t="s">
        <v>3</v>
      </c>
    </row>
    <row r="11" spans="1:12" ht="13" x14ac:dyDescent="0.3">
      <c r="B11" s="28" t="s">
        <v>62</v>
      </c>
      <c r="C11" s="25">
        <f>D11+H11</f>
        <v>87</v>
      </c>
      <c r="D11" s="25">
        <f>E11+F11+G11</f>
        <v>6</v>
      </c>
      <c r="E11" s="10">
        <v>0</v>
      </c>
      <c r="F11" s="10">
        <v>5</v>
      </c>
      <c r="G11" s="10">
        <v>1</v>
      </c>
      <c r="H11" s="25">
        <f>I11+J11+K11+L11</f>
        <v>81</v>
      </c>
      <c r="I11" s="10">
        <v>54</v>
      </c>
      <c r="J11" s="10">
        <v>27</v>
      </c>
      <c r="K11" s="10">
        <v>0</v>
      </c>
      <c r="L11" s="10">
        <v>0</v>
      </c>
    </row>
  </sheetData>
  <mergeCells count="9">
    <mergeCell ref="B6:L6"/>
    <mergeCell ref="D7:L7"/>
    <mergeCell ref="H8:L8"/>
    <mergeCell ref="J2:K2"/>
    <mergeCell ref="J3:K3"/>
    <mergeCell ref="J4:K4"/>
    <mergeCell ref="B7:B10"/>
    <mergeCell ref="C7:C9"/>
    <mergeCell ref="D8:G8"/>
  </mergeCells>
  <phoneticPr fontId="0" type="noConversion"/>
  <pageMargins left="0.47244094488188981" right="0.19685039370078741" top="0.39370078740157483" bottom="0.19685039370078741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2"/>
  <sheetViews>
    <sheetView tabSelected="1" topLeftCell="A4" zoomScale="110" zoomScaleNormal="110" workbookViewId="0">
      <selection activeCell="I13" sqref="I13"/>
    </sheetView>
  </sheetViews>
  <sheetFormatPr defaultColWidth="9.1796875" defaultRowHeight="12" x14ac:dyDescent="0.25"/>
  <cols>
    <col min="1" max="1" width="16.453125" style="4" customWidth="1"/>
    <col min="2" max="2" width="16.1796875" style="4" customWidth="1"/>
    <col min="3" max="4" width="13.26953125" style="4" customWidth="1"/>
    <col min="5" max="5" width="16" style="4" customWidth="1"/>
    <col min="6" max="10" width="13.26953125" style="4" customWidth="1"/>
    <col min="11" max="16384" width="9.1796875" style="4"/>
  </cols>
  <sheetData>
    <row r="1" spans="1:10" ht="12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15.75" customHeight="1" x14ac:dyDescent="0.3">
      <c r="A2" s="8"/>
      <c r="B2" s="8"/>
      <c r="C2" s="8"/>
      <c r="D2" s="8"/>
      <c r="E2" s="8"/>
      <c r="F2" s="8"/>
      <c r="G2" s="8"/>
      <c r="H2" s="8"/>
      <c r="I2" s="49"/>
      <c r="J2" s="49"/>
    </row>
    <row r="3" spans="1:10" ht="13.5" customHeight="1" x14ac:dyDescent="0.3">
      <c r="A3" s="8"/>
      <c r="B3" s="8"/>
      <c r="C3" s="8"/>
      <c r="D3" s="8"/>
      <c r="E3" s="8"/>
      <c r="F3" s="8"/>
      <c r="G3" s="8"/>
      <c r="H3" s="8"/>
      <c r="I3" s="49"/>
      <c r="J3" s="49"/>
    </row>
    <row r="4" spans="1:10" ht="12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2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3" x14ac:dyDescent="0.25">
      <c r="A7" s="5"/>
      <c r="B7" s="5"/>
      <c r="C7" s="78" t="s">
        <v>57</v>
      </c>
      <c r="D7" s="79"/>
      <c r="E7" s="79"/>
      <c r="F7" s="79"/>
      <c r="G7" s="79"/>
      <c r="H7" s="79"/>
      <c r="I7" s="79"/>
      <c r="J7" s="37"/>
    </row>
    <row r="8" spans="1:10" ht="13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2.75" customHeight="1" x14ac:dyDescent="0.25">
      <c r="A9" s="73" t="s">
        <v>35</v>
      </c>
      <c r="B9" s="52" t="s">
        <v>39</v>
      </c>
      <c r="C9" s="74" t="s">
        <v>0</v>
      </c>
      <c r="D9" s="75"/>
      <c r="E9" s="57" t="s">
        <v>30</v>
      </c>
      <c r="F9" s="58"/>
      <c r="G9" s="58"/>
      <c r="H9" s="73" t="s">
        <v>31</v>
      </c>
      <c r="I9" s="73"/>
      <c r="J9" s="73"/>
    </row>
    <row r="10" spans="1:10" ht="45" customHeight="1" x14ac:dyDescent="0.25">
      <c r="A10" s="73"/>
      <c r="B10" s="53"/>
      <c r="C10" s="76"/>
      <c r="D10" s="77"/>
      <c r="E10" s="6" t="s">
        <v>12</v>
      </c>
      <c r="F10" s="80" t="s">
        <v>13</v>
      </c>
      <c r="G10" s="81"/>
      <c r="H10" s="42" t="s">
        <v>12</v>
      </c>
      <c r="I10" s="50" t="s">
        <v>13</v>
      </c>
      <c r="J10" s="50"/>
    </row>
    <row r="11" spans="1:10" ht="54" customHeight="1" x14ac:dyDescent="0.25">
      <c r="A11" s="73"/>
      <c r="B11" s="54"/>
      <c r="C11" s="10" t="s">
        <v>3</v>
      </c>
      <c r="D11" s="6" t="s">
        <v>56</v>
      </c>
      <c r="E11" s="10" t="s">
        <v>3</v>
      </c>
      <c r="F11" s="10" t="s">
        <v>3</v>
      </c>
      <c r="G11" s="6" t="s">
        <v>56</v>
      </c>
      <c r="H11" s="10" t="s">
        <v>3</v>
      </c>
      <c r="I11" s="39" t="s">
        <v>3</v>
      </c>
      <c r="J11" s="6" t="s">
        <v>56</v>
      </c>
    </row>
    <row r="12" spans="1:10" ht="13" x14ac:dyDescent="0.3">
      <c r="A12" s="28" t="s">
        <v>62</v>
      </c>
      <c r="B12" s="38">
        <f>чисельність!C13</f>
        <v>8053</v>
      </c>
      <c r="C12" s="26">
        <f>E12+F12+H12+I12</f>
        <v>24924.699999999997</v>
      </c>
      <c r="D12" s="26">
        <f>C12/B12</f>
        <v>3.0950825779212714</v>
      </c>
      <c r="E12" s="27"/>
      <c r="F12" s="27">
        <v>17288.3</v>
      </c>
      <c r="G12" s="26">
        <f>F12/B12</f>
        <v>2.1468148516080965</v>
      </c>
      <c r="H12" s="43">
        <v>533</v>
      </c>
      <c r="I12" s="27">
        <v>7103.4</v>
      </c>
      <c r="J12" s="26">
        <f>I12/B12</f>
        <v>0.88208121197069411</v>
      </c>
    </row>
  </sheetData>
  <mergeCells count="10">
    <mergeCell ref="I2:J2"/>
    <mergeCell ref="I3:J3"/>
    <mergeCell ref="A9:A11"/>
    <mergeCell ref="C9:D10"/>
    <mergeCell ref="C7:I7"/>
    <mergeCell ref="B9:B11"/>
    <mergeCell ref="E9:G9"/>
    <mergeCell ref="F10:G10"/>
    <mergeCell ref="I10:J10"/>
    <mergeCell ref="H9:J9"/>
  </mergeCells>
  <phoneticPr fontId="5" type="noConversion"/>
  <pageMargins left="0.94488188976377963" right="0.19685039370078741" top="0.19685039370078741" bottom="0.19685039370078741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1</vt:i4>
      </vt:variant>
    </vt:vector>
  </HeadingPairs>
  <TitlesOfParts>
    <vt:vector size="5" baseType="lpstr">
      <vt:lpstr>чисельність</vt:lpstr>
      <vt:lpstr>пільгові</vt:lpstr>
      <vt:lpstr>мережа</vt:lpstr>
      <vt:lpstr>фінансування</vt:lpstr>
      <vt:lpstr>пільгові!Область_друку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zaksocj@outlook.com</cp:lastModifiedBy>
  <cp:lastPrinted>2023-03-09T12:56:09Z</cp:lastPrinted>
  <dcterms:created xsi:type="dcterms:W3CDTF">1996-10-08T23:32:33Z</dcterms:created>
  <dcterms:modified xsi:type="dcterms:W3CDTF">2025-04-07T13:46:20Z</dcterms:modified>
</cp:coreProperties>
</file>